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培养方案" sheetId="1" r:id="rId1"/>
    <sheet name="信息统计" sheetId="3" r:id="rId2"/>
  </sheets>
  <definedNames>
    <definedName name="_xlnm._FilterDatabase" localSheetId="0" hidden="1">培养方案!$A$1:$P$15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<sst xmlns="http://schemas.openxmlformats.org/spreadsheetml/2006/main" count="415" uniqueCount="172">
  <si>
    <t>培养方案（2025届毕业生使用的培养方案）</t>
  </si>
  <si>
    <t>序号</t>
  </si>
  <si>
    <t>课程代码</t>
  </si>
  <si>
    <t>课程名称</t>
  </si>
  <si>
    <t>授课语言</t>
  </si>
  <si>
    <t>课时数</t>
  </si>
  <si>
    <t>课程性质</t>
  </si>
  <si>
    <t>课程类型</t>
  </si>
  <si>
    <t>课程来源</t>
  </si>
  <si>
    <t>考核方式</t>
  </si>
  <si>
    <t>授课教师类型</t>
  </si>
  <si>
    <t>教材名称</t>
  </si>
  <si>
    <t>教材使用语言</t>
  </si>
  <si>
    <t>作者</t>
  </si>
  <si>
    <t>出版社</t>
  </si>
  <si>
    <t>出版时间</t>
  </si>
  <si>
    <t>备注</t>
  </si>
  <si>
    <t>0130048、0130049</t>
  </si>
  <si>
    <t>思想道德与法治Ⅰ-Ⅱ</t>
  </si>
  <si>
    <t>中文</t>
  </si>
  <si>
    <t>公共基础课</t>
  </si>
  <si>
    <t>必修课</t>
  </si>
  <si>
    <t>中方开设课程</t>
  </si>
  <si>
    <t>考试、考查</t>
  </si>
  <si>
    <t>中方师资</t>
  </si>
  <si>
    <t>思想道德与法治</t>
  </si>
  <si>
    <t>本书编写组</t>
  </si>
  <si>
    <t>高等教育出版社</t>
  </si>
  <si>
    <t>0130050、0130051</t>
  </si>
  <si>
    <t>毛泽东思想和中国特色社会主义理论体系概论Ⅰ-Ⅱ</t>
  </si>
  <si>
    <t>考查</t>
  </si>
  <si>
    <t>毛泽东思想和中国特色社会主义理论体系概论</t>
  </si>
  <si>
    <t>0130039-0130042</t>
  </si>
  <si>
    <t>形势与政策Ⅰ-Ⅳ</t>
  </si>
  <si>
    <t>0130162</t>
  </si>
  <si>
    <t>国家安全教育</t>
  </si>
  <si>
    <t>大学生安全教育</t>
  </si>
  <si>
    <t>温道军</t>
  </si>
  <si>
    <t>上海交通大学出版社</t>
  </si>
  <si>
    <t>0250013</t>
  </si>
  <si>
    <t>大学生心理健康教育</t>
  </si>
  <si>
    <t>大学生心理健康教育（微课版）</t>
  </si>
  <si>
    <t>李荣胜</t>
  </si>
  <si>
    <t>人民邮电出版社</t>
  </si>
  <si>
    <t>0121075</t>
  </si>
  <si>
    <t>高职数学</t>
  </si>
  <si>
    <t>考试</t>
  </si>
  <si>
    <t>高职应用数学</t>
  </si>
  <si>
    <t>胡秀平</t>
  </si>
  <si>
    <t>0230024、0230025</t>
  </si>
  <si>
    <t>大学生职业发展与就业指导</t>
  </si>
  <si>
    <t>大学生职业生涯规划（微课版）</t>
  </si>
  <si>
    <t>王仁伟</t>
  </si>
  <si>
    <t>人民邮电出版社有限公司</t>
  </si>
  <si>
    <t>0140048-0140051</t>
  </si>
  <si>
    <t>体育与健康Ⅰ-Ⅳ</t>
  </si>
  <si>
    <t>无体育，不青春--大学生体育与健康</t>
  </si>
  <si>
    <t>孟升   张焕</t>
  </si>
  <si>
    <t>辽宁师范大学出版社</t>
  </si>
  <si>
    <t>0130172</t>
  </si>
  <si>
    <t>军事理论与训练</t>
  </si>
  <si>
    <t>军事理论与技能训练教程</t>
  </si>
  <si>
    <t>公茂运，刘应</t>
  </si>
  <si>
    <t>国防科技大学出版社</t>
  </si>
  <si>
    <t>0030478</t>
  </si>
  <si>
    <t>德语</t>
  </si>
  <si>
    <t>外文</t>
  </si>
  <si>
    <t>引进外方课程</t>
  </si>
  <si>
    <t>外方师资</t>
  </si>
  <si>
    <t>新求精德语强化教程初级1（第五版）</t>
  </si>
  <si>
    <t>教育部直属同济大学留德预备部</t>
  </si>
  <si>
    <t>同济大学出版社</t>
  </si>
  <si>
    <t>0030479</t>
  </si>
  <si>
    <t>德语（口语）</t>
  </si>
  <si>
    <t>不使用教材</t>
  </si>
  <si>
    <t>0030480</t>
  </si>
  <si>
    <t>汽车概论（含德国汽车文化）（德）</t>
  </si>
  <si>
    <t>专业基础课</t>
  </si>
  <si>
    <t>汽车概论</t>
  </si>
  <si>
    <t>德国奥思拓职业教育学院中德项目研究组</t>
  </si>
  <si>
    <t>自编教材</t>
  </si>
  <si>
    <t>0030044</t>
  </si>
  <si>
    <t>汽车机械基础</t>
  </si>
  <si>
    <t>汽车机械基础（双色）</t>
  </si>
  <si>
    <t>王中雅</t>
  </si>
  <si>
    <t>哈尔滨工业大学出版社</t>
  </si>
  <si>
    <t>0030332</t>
  </si>
  <si>
    <t>汽车电工电子技术</t>
  </si>
  <si>
    <t>汽车电工与电子基础</t>
  </si>
  <si>
    <t>顾　瑄，贾启阳</t>
  </si>
  <si>
    <t>北京出版社</t>
  </si>
  <si>
    <t>0030019</t>
  </si>
  <si>
    <t>汽车构造</t>
  </si>
  <si>
    <t>汽车构造与原理：彩色版</t>
  </si>
  <si>
    <t>谢伟刚  范盈圻</t>
  </si>
  <si>
    <t>机械工业出版社</t>
  </si>
  <si>
    <t>0030421</t>
  </si>
  <si>
    <t>新能源汽车电力电子技术▲</t>
  </si>
  <si>
    <t>专业核心课</t>
  </si>
  <si>
    <t>新能源汽车电力电子技术</t>
  </si>
  <si>
    <t>冯津 钟永刚</t>
  </si>
  <si>
    <t>0030481</t>
  </si>
  <si>
    <t>纯电动汽车构造原理与拆装VR实训▲</t>
  </si>
  <si>
    <t>实践课</t>
  </si>
  <si>
    <t>纯电动汽车构造与检修</t>
  </si>
  <si>
    <t>祝良荣 葛东东</t>
  </si>
  <si>
    <t>0030423</t>
  </si>
  <si>
    <t>新能源汽车高压安全与防护综合课（含劳动教育）▲</t>
  </si>
  <si>
    <t>新能源汽车高压安全防护与应急处理</t>
  </si>
  <si>
    <t>孙建俊 谭逸萍</t>
  </si>
  <si>
    <t>0030482</t>
  </si>
  <si>
    <t>新能源汽车仪器仪表使用实训</t>
  </si>
  <si>
    <t>0030483</t>
  </si>
  <si>
    <t>新能源汽车电气系统检修（德）▲</t>
  </si>
  <si>
    <t>Die Elektrifizierung des Antriebsstrangs</t>
  </si>
  <si>
    <t xml:space="preserve">Helmut Tschöke </t>
  </si>
  <si>
    <t>Springer Vieweg</t>
  </si>
  <si>
    <t>0030484</t>
  </si>
  <si>
    <t>动力电池与充电系统检修（德）</t>
  </si>
  <si>
    <t>Antriebspraxis</t>
  </si>
  <si>
    <t>Peter F. Brosch</t>
  </si>
  <si>
    <t xml:space="preserve"> Vogel Media</t>
  </si>
  <si>
    <t>0030485</t>
  </si>
  <si>
    <t>驱动电机及控制技术（德）</t>
  </si>
  <si>
    <t>0030486</t>
  </si>
  <si>
    <t>新能源汽车辅助系统检修（德）</t>
  </si>
  <si>
    <t>Regelung in der elektrischen Antriebstechnik</t>
  </si>
  <si>
    <t>W.Leonhard</t>
  </si>
  <si>
    <t xml:space="preserve"> B.G. Teubner</t>
  </si>
  <si>
    <t>0030487</t>
  </si>
  <si>
    <t>新能源汽车综合故障诊断（德）▲</t>
  </si>
  <si>
    <t>Reglungstechnik</t>
  </si>
  <si>
    <t>Otto Föllinger</t>
  </si>
  <si>
    <t xml:space="preserve">VDE Verlag GmbH </t>
  </si>
  <si>
    <t>0030488</t>
  </si>
  <si>
    <t>新能源汽车维护与保养实训</t>
  </si>
  <si>
    <t>电动汽车检查与维护工作页</t>
  </si>
  <si>
    <t>景平利、敖东、薛菲</t>
  </si>
  <si>
    <t>0030172</t>
  </si>
  <si>
    <t>混合动力汽车结构原理与检修（德）</t>
  </si>
  <si>
    <t>专业拓展课</t>
  </si>
  <si>
    <t>Leistungselektronik</t>
  </si>
  <si>
    <t>Gert Hagenmann</t>
  </si>
  <si>
    <t>AULA Verlag</t>
  </si>
  <si>
    <t>0030489</t>
  </si>
  <si>
    <t>燃料电池汽车构造与检修（德）</t>
  </si>
  <si>
    <t>Grundzüge der elektrischen Maschinem</t>
  </si>
  <si>
    <t>H.Eckhardt</t>
  </si>
  <si>
    <t xml:space="preserve"> B.G.Teubner</t>
  </si>
  <si>
    <t>0030490</t>
  </si>
  <si>
    <t>智能网联汽车技术（德）▲</t>
  </si>
  <si>
    <t>Meisterwissen im KFZ-Handwerk</t>
  </si>
  <si>
    <t>Ralf Deußen,
 Walter Essenreiter, 
Volkert Schlüter, 
Axel Sprenger</t>
  </si>
  <si>
    <t>Volgel Communication Group</t>
  </si>
  <si>
    <t>0030162</t>
  </si>
  <si>
    <t>跟岗实习</t>
  </si>
  <si>
    <t>0000001</t>
  </si>
  <si>
    <t>毕业设计（含毕业答辩）</t>
  </si>
  <si>
    <t>000002</t>
  </si>
  <si>
    <t>顶岗实习</t>
  </si>
  <si>
    <t>培养方案信息统计</t>
  </si>
  <si>
    <t>课程总数</t>
  </si>
  <si>
    <t>共同开发课程</t>
  </si>
  <si>
    <t>其他</t>
  </si>
  <si>
    <t>门数</t>
  </si>
  <si>
    <t>占比(%)</t>
  </si>
  <si>
    <t>选修课</t>
  </si>
  <si>
    <t>课程语言</t>
  </si>
  <si>
    <t>教材语言</t>
  </si>
  <si>
    <t>中文占比(%)</t>
  </si>
  <si>
    <t>外文占比(%)</t>
  </si>
  <si>
    <t>双语占比(%)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</si>
</sst>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44"/>
  <sheetViews>
    <sheetView tabSelected="1" zoomScale="85" zoomScaleNormal="85" workbookViewId="0">
      <pane ySplit="2" topLeftCell="A3" activePane="bottomLeft" state="frozen"/>
      <selection/>
      <selection pane="bottomLeft" activeCell="K36" sqref="K36"/>
    </sheetView>
  </sheetViews>
  <sheetFormatPr defaultColWidth="9" defaultRowHeight="14.25"/>
  <cols>
    <col min="1" max="1" width="5.75" customWidth="1"/>
    <col min="2" max="2" width="20.125" style="10" customWidth="1"/>
    <col min="3" max="3" width="56.75" style="10" customWidth="1"/>
    <col min="4" max="4" width="11.625" style="11" customWidth="1"/>
    <col min="5" max="5" width="9" style="11"/>
    <col min="6" max="6" width="11.75" style="11" customWidth="1"/>
    <col min="7" max="7" width="11.875" style="11" customWidth="1"/>
    <col min="8" max="10" width="13.625" style="11" customWidth="1"/>
    <col min="11" max="11" width="33.25" style="11" customWidth="1"/>
    <col min="12" max="12" width="14.625" style="11" customWidth="1"/>
    <col min="13" max="13" width="19.5" style="11" customWidth="1"/>
    <col min="14" max="14" width="28.25" style="10" customWidth="1"/>
    <col min="15" max="15" width="10.875" style="10" customWidth="1"/>
    <col min="16" max="16" width="9" style="10"/>
  </cols>
  <sheetData>
    <row r="1" ht="30" customHeight="1" spans="1:89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  <c r="CF1" s="23"/>
      <c r="CG1" s="23"/>
      <c r="CH1" s="23"/>
      <c r="CI1" s="23"/>
      <c r="CJ1" s="23"/>
      <c r="CK1" s="23"/>
    </row>
    <row r="2" ht="30" customHeight="1" spans="1:1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</row>
    <row r="3" ht="30" customHeight="1" spans="1:16">
      <c r="A3" s="13">
        <v>1</v>
      </c>
      <c r="B3" s="24" t="s">
        <v>17</v>
      </c>
      <c r="C3" s="13" t="s">
        <v>18</v>
      </c>
      <c r="D3" s="14" t="s">
        <v>19</v>
      </c>
      <c r="E3" s="14">
        <v>26</v>
      </c>
      <c r="F3" s="14" t="s">
        <v>20</v>
      </c>
      <c r="G3" s="14" t="s">
        <v>21</v>
      </c>
      <c r="H3" s="3" t="s">
        <v>22</v>
      </c>
      <c r="I3" s="2" t="s">
        <v>23</v>
      </c>
      <c r="J3" s="14" t="s">
        <v>24</v>
      </c>
      <c r="K3" s="13" t="s">
        <v>25</v>
      </c>
      <c r="L3" s="13" t="s">
        <v>19</v>
      </c>
      <c r="M3" s="13" t="s">
        <v>26</v>
      </c>
      <c r="N3" s="13" t="s">
        <v>27</v>
      </c>
      <c r="O3" s="14">
        <v>2022.5</v>
      </c>
      <c r="P3" s="19"/>
    </row>
    <row r="4" ht="30" customHeight="1" spans="1:16">
      <c r="A4" s="13">
        <v>2</v>
      </c>
      <c r="B4" s="24" t="s">
        <v>28</v>
      </c>
      <c r="C4" s="13" t="s">
        <v>29</v>
      </c>
      <c r="D4" s="14" t="s">
        <v>19</v>
      </c>
      <c r="E4" s="14">
        <v>36</v>
      </c>
      <c r="F4" s="14" t="s">
        <v>20</v>
      </c>
      <c r="G4" s="14" t="s">
        <v>21</v>
      </c>
      <c r="H4" s="3" t="s">
        <v>22</v>
      </c>
      <c r="I4" s="2" t="s">
        <v>30</v>
      </c>
      <c r="J4" s="14" t="s">
        <v>24</v>
      </c>
      <c r="K4" s="13" t="s">
        <v>31</v>
      </c>
      <c r="L4" s="13" t="s">
        <v>19</v>
      </c>
      <c r="M4" s="13" t="s">
        <v>26</v>
      </c>
      <c r="N4" s="13" t="s">
        <v>27</v>
      </c>
      <c r="O4" s="22">
        <v>2023.5</v>
      </c>
      <c r="P4" s="19"/>
    </row>
    <row r="5" ht="30" customHeight="1" spans="1:16">
      <c r="A5" s="13">
        <v>3</v>
      </c>
      <c r="B5" s="24" t="s">
        <v>32</v>
      </c>
      <c r="C5" s="13" t="s">
        <v>33</v>
      </c>
      <c r="D5" s="14" t="s">
        <v>19</v>
      </c>
      <c r="E5" s="14">
        <v>8</v>
      </c>
      <c r="F5" s="14" t="s">
        <v>20</v>
      </c>
      <c r="G5" s="14" t="s">
        <v>21</v>
      </c>
      <c r="H5" s="3" t="s">
        <v>22</v>
      </c>
      <c r="I5" s="2" t="s">
        <v>30</v>
      </c>
      <c r="J5" s="14" t="s">
        <v>24</v>
      </c>
      <c r="K5" s="13"/>
      <c r="L5" s="13" t="s">
        <v>19</v>
      </c>
      <c r="M5" s="13"/>
      <c r="N5" s="13"/>
      <c r="O5" s="14"/>
      <c r="P5" s="19"/>
    </row>
    <row r="6" ht="30" customHeight="1" spans="1:16">
      <c r="A6" s="13">
        <v>4</v>
      </c>
      <c r="B6" s="24" t="s">
        <v>34</v>
      </c>
      <c r="C6" s="13" t="s">
        <v>35</v>
      </c>
      <c r="D6" s="14" t="s">
        <v>19</v>
      </c>
      <c r="E6" s="14">
        <v>16</v>
      </c>
      <c r="F6" s="14" t="s">
        <v>20</v>
      </c>
      <c r="G6" s="14" t="s">
        <v>21</v>
      </c>
      <c r="H6" s="3" t="s">
        <v>22</v>
      </c>
      <c r="I6" s="3" t="s">
        <v>30</v>
      </c>
      <c r="J6" s="14" t="s">
        <v>24</v>
      </c>
      <c r="K6" s="13" t="s">
        <v>36</v>
      </c>
      <c r="L6" s="13" t="s">
        <v>19</v>
      </c>
      <c r="M6" s="13" t="s">
        <v>37</v>
      </c>
      <c r="N6" s="13" t="s">
        <v>38</v>
      </c>
      <c r="O6" s="14">
        <v>2021.9</v>
      </c>
      <c r="P6" s="19"/>
    </row>
    <row r="7" ht="30" customHeight="1" spans="1:16">
      <c r="A7" s="13">
        <v>5</v>
      </c>
      <c r="B7" s="24" t="s">
        <v>39</v>
      </c>
      <c r="C7" s="13" t="s">
        <v>40</v>
      </c>
      <c r="D7" s="14" t="s">
        <v>19</v>
      </c>
      <c r="E7" s="14">
        <v>36</v>
      </c>
      <c r="F7" s="14" t="s">
        <v>20</v>
      </c>
      <c r="G7" s="14" t="s">
        <v>21</v>
      </c>
      <c r="H7" s="3" t="s">
        <v>22</v>
      </c>
      <c r="I7" s="3" t="s">
        <v>30</v>
      </c>
      <c r="J7" s="14" t="s">
        <v>24</v>
      </c>
      <c r="K7" s="13" t="s">
        <v>41</v>
      </c>
      <c r="L7" s="13" t="s">
        <v>19</v>
      </c>
      <c r="M7" s="13" t="s">
        <v>42</v>
      </c>
      <c r="N7" s="13" t="s">
        <v>43</v>
      </c>
      <c r="O7" s="14">
        <v>2022.1</v>
      </c>
      <c r="P7" s="19"/>
    </row>
    <row r="8" ht="30" customHeight="1" spans="1:16">
      <c r="A8" s="13">
        <v>6</v>
      </c>
      <c r="B8" s="24" t="s">
        <v>44</v>
      </c>
      <c r="C8" s="13" t="s">
        <v>45</v>
      </c>
      <c r="D8" s="14" t="s">
        <v>19</v>
      </c>
      <c r="E8" s="14">
        <v>64</v>
      </c>
      <c r="F8" s="14" t="s">
        <v>20</v>
      </c>
      <c r="G8" s="14" t="s">
        <v>21</v>
      </c>
      <c r="H8" s="3" t="s">
        <v>22</v>
      </c>
      <c r="I8" s="3" t="s">
        <v>46</v>
      </c>
      <c r="J8" s="14" t="s">
        <v>24</v>
      </c>
      <c r="K8" s="13" t="s">
        <v>47</v>
      </c>
      <c r="L8" s="13" t="s">
        <v>19</v>
      </c>
      <c r="M8" s="13" t="s">
        <v>48</v>
      </c>
      <c r="N8" s="13" t="s">
        <v>38</v>
      </c>
      <c r="O8" s="14">
        <v>2022.3</v>
      </c>
      <c r="P8" s="19"/>
    </row>
    <row r="9" ht="30" customHeight="1" spans="1:16">
      <c r="A9" s="13">
        <v>7</v>
      </c>
      <c r="B9" s="13" t="s">
        <v>49</v>
      </c>
      <c r="C9" s="13" t="s">
        <v>50</v>
      </c>
      <c r="D9" s="14" t="s">
        <v>19</v>
      </c>
      <c r="E9" s="15">
        <v>46</v>
      </c>
      <c r="F9" s="14" t="s">
        <v>20</v>
      </c>
      <c r="G9" s="14" t="s">
        <v>21</v>
      </c>
      <c r="H9" s="3" t="s">
        <v>22</v>
      </c>
      <c r="I9" s="3" t="s">
        <v>30</v>
      </c>
      <c r="J9" s="14" t="s">
        <v>24</v>
      </c>
      <c r="K9" s="14" t="s">
        <v>51</v>
      </c>
      <c r="L9" s="13" t="s">
        <v>19</v>
      </c>
      <c r="M9" s="14" t="s">
        <v>52</v>
      </c>
      <c r="N9" s="13" t="s">
        <v>53</v>
      </c>
      <c r="O9" s="14">
        <v>2022.1</v>
      </c>
      <c r="P9" s="19"/>
    </row>
    <row r="10" ht="30" customHeight="1" spans="1:16">
      <c r="A10" s="13">
        <v>8</v>
      </c>
      <c r="B10" s="13" t="s">
        <v>54</v>
      </c>
      <c r="C10" s="13" t="s">
        <v>55</v>
      </c>
      <c r="D10" s="14" t="s">
        <v>19</v>
      </c>
      <c r="E10" s="15">
        <v>110</v>
      </c>
      <c r="F10" s="14" t="s">
        <v>20</v>
      </c>
      <c r="G10" s="14" t="s">
        <v>21</v>
      </c>
      <c r="H10" s="3" t="s">
        <v>22</v>
      </c>
      <c r="I10" s="3" t="s">
        <v>30</v>
      </c>
      <c r="J10" s="14" t="s">
        <v>24</v>
      </c>
      <c r="K10" s="17" t="s">
        <v>56</v>
      </c>
      <c r="L10" s="13" t="s">
        <v>19</v>
      </c>
      <c r="M10" s="13" t="s">
        <v>57</v>
      </c>
      <c r="N10" s="13" t="s">
        <v>58</v>
      </c>
      <c r="O10" s="14">
        <v>2021.9</v>
      </c>
      <c r="P10" s="19"/>
    </row>
    <row r="11" ht="30" customHeight="1" spans="1:16">
      <c r="A11" s="13">
        <v>9</v>
      </c>
      <c r="B11" s="24" t="s">
        <v>59</v>
      </c>
      <c r="C11" s="13" t="s">
        <v>60</v>
      </c>
      <c r="D11" s="14" t="s">
        <v>19</v>
      </c>
      <c r="E11" s="15">
        <v>148</v>
      </c>
      <c r="F11" s="14" t="s">
        <v>20</v>
      </c>
      <c r="G11" s="14" t="s">
        <v>21</v>
      </c>
      <c r="H11" s="3" t="s">
        <v>22</v>
      </c>
      <c r="I11" s="3" t="s">
        <v>30</v>
      </c>
      <c r="J11" s="14" t="s">
        <v>24</v>
      </c>
      <c r="K11" s="13" t="s">
        <v>61</v>
      </c>
      <c r="L11" s="13" t="s">
        <v>19</v>
      </c>
      <c r="M11" s="13" t="s">
        <v>62</v>
      </c>
      <c r="N11" s="13" t="s">
        <v>63</v>
      </c>
      <c r="O11" s="14">
        <v>2022.7</v>
      </c>
      <c r="P11" s="19"/>
    </row>
    <row r="12" ht="30" customHeight="1" spans="1:16">
      <c r="A12" s="13">
        <v>10</v>
      </c>
      <c r="B12" s="24" t="s">
        <v>64</v>
      </c>
      <c r="C12" s="13" t="s">
        <v>65</v>
      </c>
      <c r="D12" s="14" t="s">
        <v>66</v>
      </c>
      <c r="E12" s="15">
        <v>464</v>
      </c>
      <c r="F12" s="14" t="s">
        <v>20</v>
      </c>
      <c r="G12" s="14" t="s">
        <v>21</v>
      </c>
      <c r="H12" s="3" t="s">
        <v>67</v>
      </c>
      <c r="I12" s="3" t="s">
        <v>46</v>
      </c>
      <c r="J12" s="14" t="s">
        <v>68</v>
      </c>
      <c r="K12" s="17" t="s">
        <v>69</v>
      </c>
      <c r="L12" s="14" t="s">
        <v>66</v>
      </c>
      <c r="M12" s="13" t="s">
        <v>70</v>
      </c>
      <c r="N12" s="13" t="s">
        <v>71</v>
      </c>
      <c r="O12" s="14">
        <v>2020.1</v>
      </c>
      <c r="P12" s="19"/>
    </row>
    <row r="13" ht="30" customHeight="1" spans="1:16">
      <c r="A13" s="13">
        <v>11</v>
      </c>
      <c r="B13" s="24" t="s">
        <v>72</v>
      </c>
      <c r="C13" s="13" t="s">
        <v>73</v>
      </c>
      <c r="D13" s="14" t="s">
        <v>66</v>
      </c>
      <c r="E13" s="14">
        <v>80</v>
      </c>
      <c r="F13" s="14" t="s">
        <v>20</v>
      </c>
      <c r="G13" s="14" t="s">
        <v>21</v>
      </c>
      <c r="H13" s="3" t="s">
        <v>67</v>
      </c>
      <c r="I13" s="3" t="s">
        <v>30</v>
      </c>
      <c r="J13" s="14" t="s">
        <v>68</v>
      </c>
      <c r="K13" s="3" t="s">
        <v>74</v>
      </c>
      <c r="L13" s="14" t="s">
        <v>66</v>
      </c>
      <c r="M13" s="14"/>
      <c r="N13" s="14"/>
      <c r="O13" s="14"/>
      <c r="P13" s="19"/>
    </row>
    <row r="14" ht="30" customHeight="1" spans="1:16">
      <c r="A14" s="13">
        <v>12</v>
      </c>
      <c r="B14" s="24" t="s">
        <v>75</v>
      </c>
      <c r="C14" s="16" t="s">
        <v>76</v>
      </c>
      <c r="D14" s="14" t="s">
        <v>66</v>
      </c>
      <c r="E14" s="15">
        <v>36</v>
      </c>
      <c r="F14" s="14" t="s">
        <v>77</v>
      </c>
      <c r="G14" s="14" t="s">
        <v>21</v>
      </c>
      <c r="H14" s="3" t="s">
        <v>67</v>
      </c>
      <c r="I14" s="3" t="s">
        <v>30</v>
      </c>
      <c r="J14" s="14" t="s">
        <v>68</v>
      </c>
      <c r="K14" s="13" t="s">
        <v>78</v>
      </c>
      <c r="L14" s="13" t="s">
        <v>66</v>
      </c>
      <c r="M14" s="17" t="s">
        <v>79</v>
      </c>
      <c r="N14" s="13" t="s">
        <v>80</v>
      </c>
      <c r="O14" s="14">
        <v>2021</v>
      </c>
      <c r="P14" s="19"/>
    </row>
    <row r="15" ht="30" customHeight="1" spans="1:16">
      <c r="A15" s="13">
        <v>13</v>
      </c>
      <c r="B15" s="24" t="s">
        <v>81</v>
      </c>
      <c r="C15" s="16" t="s">
        <v>82</v>
      </c>
      <c r="D15" s="14" t="s">
        <v>19</v>
      </c>
      <c r="E15" s="15">
        <v>48</v>
      </c>
      <c r="F15" s="14" t="s">
        <v>77</v>
      </c>
      <c r="G15" s="14" t="s">
        <v>21</v>
      </c>
      <c r="H15" s="3" t="s">
        <v>22</v>
      </c>
      <c r="I15" s="3" t="s">
        <v>30</v>
      </c>
      <c r="J15" s="14" t="s">
        <v>24</v>
      </c>
      <c r="K15" s="13" t="s">
        <v>83</v>
      </c>
      <c r="L15" s="14" t="s">
        <v>19</v>
      </c>
      <c r="M15" s="13" t="s">
        <v>84</v>
      </c>
      <c r="N15" s="14" t="s">
        <v>85</v>
      </c>
      <c r="O15" s="14">
        <v>2021.7</v>
      </c>
      <c r="P15" s="19"/>
    </row>
    <row r="16" ht="30" customHeight="1" spans="1:16">
      <c r="A16" s="13">
        <v>14</v>
      </c>
      <c r="B16" s="24" t="s">
        <v>86</v>
      </c>
      <c r="C16" s="16" t="s">
        <v>87</v>
      </c>
      <c r="D16" s="14" t="s">
        <v>19</v>
      </c>
      <c r="E16" s="15">
        <v>60</v>
      </c>
      <c r="F16" s="14" t="s">
        <v>77</v>
      </c>
      <c r="G16" s="14" t="s">
        <v>21</v>
      </c>
      <c r="H16" s="3" t="s">
        <v>22</v>
      </c>
      <c r="I16" s="3" t="s">
        <v>46</v>
      </c>
      <c r="J16" s="14" t="s">
        <v>24</v>
      </c>
      <c r="K16" s="13" t="s">
        <v>88</v>
      </c>
      <c r="L16" s="14" t="s">
        <v>19</v>
      </c>
      <c r="M16" s="14" t="s">
        <v>89</v>
      </c>
      <c r="N16" s="14" t="s">
        <v>90</v>
      </c>
      <c r="O16" s="14">
        <v>2021.8</v>
      </c>
      <c r="P16" s="19"/>
    </row>
    <row r="17" ht="30" customHeight="1" spans="1:16">
      <c r="A17" s="13">
        <v>15</v>
      </c>
      <c r="B17" s="24" t="s">
        <v>91</v>
      </c>
      <c r="C17" s="16" t="s">
        <v>92</v>
      </c>
      <c r="D17" s="14" t="s">
        <v>19</v>
      </c>
      <c r="E17" s="14">
        <v>84</v>
      </c>
      <c r="F17" s="14" t="s">
        <v>77</v>
      </c>
      <c r="G17" s="14" t="s">
        <v>21</v>
      </c>
      <c r="H17" s="3" t="s">
        <v>22</v>
      </c>
      <c r="I17" s="3" t="s">
        <v>46</v>
      </c>
      <c r="J17" s="14" t="s">
        <v>24</v>
      </c>
      <c r="K17" s="13" t="s">
        <v>93</v>
      </c>
      <c r="L17" s="13" t="s">
        <v>19</v>
      </c>
      <c r="M17" s="13" t="s">
        <v>94</v>
      </c>
      <c r="N17" s="13" t="s">
        <v>95</v>
      </c>
      <c r="O17" s="14">
        <v>2022.8</v>
      </c>
      <c r="P17" s="19"/>
    </row>
    <row r="18" ht="30" customHeight="1" spans="1:16">
      <c r="A18" s="13">
        <v>16</v>
      </c>
      <c r="B18" s="24" t="s">
        <v>96</v>
      </c>
      <c r="C18" s="16" t="s">
        <v>97</v>
      </c>
      <c r="D18" s="16" t="s">
        <v>19</v>
      </c>
      <c r="E18" s="16">
        <v>54</v>
      </c>
      <c r="F18" s="16" t="s">
        <v>98</v>
      </c>
      <c r="G18" s="16" t="s">
        <v>21</v>
      </c>
      <c r="H18" s="16" t="s">
        <v>22</v>
      </c>
      <c r="I18" s="16" t="s">
        <v>30</v>
      </c>
      <c r="J18" s="16" t="s">
        <v>24</v>
      </c>
      <c r="K18" s="16" t="s">
        <v>99</v>
      </c>
      <c r="L18" s="16" t="s">
        <v>19</v>
      </c>
      <c r="M18" s="14" t="s">
        <v>100</v>
      </c>
      <c r="N18" s="14" t="s">
        <v>95</v>
      </c>
      <c r="O18" s="14">
        <v>2022.7</v>
      </c>
      <c r="P18" s="19"/>
    </row>
    <row r="19" ht="30" customHeight="1" spans="1:16">
      <c r="A19" s="13">
        <v>17</v>
      </c>
      <c r="B19" s="24" t="s">
        <v>101</v>
      </c>
      <c r="C19" s="16" t="s">
        <v>102</v>
      </c>
      <c r="D19" s="14" t="s">
        <v>19</v>
      </c>
      <c r="E19" s="15">
        <v>26</v>
      </c>
      <c r="F19" s="14" t="s">
        <v>103</v>
      </c>
      <c r="G19" s="14" t="s">
        <v>21</v>
      </c>
      <c r="H19" s="3" t="s">
        <v>22</v>
      </c>
      <c r="I19" s="3" t="s">
        <v>30</v>
      </c>
      <c r="J19" s="14" t="s">
        <v>24</v>
      </c>
      <c r="K19" s="14" t="s">
        <v>104</v>
      </c>
      <c r="L19" s="14" t="s">
        <v>19</v>
      </c>
      <c r="M19" s="14" t="s">
        <v>105</v>
      </c>
      <c r="N19" s="14" t="s">
        <v>95</v>
      </c>
      <c r="O19" s="14">
        <v>2022.7</v>
      </c>
      <c r="P19" s="19"/>
    </row>
    <row r="20" ht="30" customHeight="1" spans="1:16">
      <c r="A20" s="13">
        <v>18</v>
      </c>
      <c r="B20" s="24" t="s">
        <v>106</v>
      </c>
      <c r="C20" s="16" t="s">
        <v>107</v>
      </c>
      <c r="D20" s="14" t="s">
        <v>19</v>
      </c>
      <c r="E20" s="15">
        <v>26</v>
      </c>
      <c r="F20" s="14" t="s">
        <v>103</v>
      </c>
      <c r="G20" s="14" t="s">
        <v>21</v>
      </c>
      <c r="H20" s="3" t="s">
        <v>22</v>
      </c>
      <c r="I20" s="3" t="s">
        <v>30</v>
      </c>
      <c r="J20" s="14" t="s">
        <v>24</v>
      </c>
      <c r="K20" s="3" t="s">
        <v>108</v>
      </c>
      <c r="L20" s="14" t="s">
        <v>19</v>
      </c>
      <c r="M20" s="14" t="s">
        <v>109</v>
      </c>
      <c r="N20" s="14" t="s">
        <v>95</v>
      </c>
      <c r="O20" s="14">
        <v>2022.6</v>
      </c>
      <c r="P20" s="19"/>
    </row>
    <row r="21" ht="30" customHeight="1" spans="1:16">
      <c r="A21" s="13">
        <v>19</v>
      </c>
      <c r="B21" s="24" t="s">
        <v>110</v>
      </c>
      <c r="C21" s="16" t="s">
        <v>111</v>
      </c>
      <c r="D21" s="14" t="s">
        <v>19</v>
      </c>
      <c r="E21" s="15">
        <v>26</v>
      </c>
      <c r="F21" s="14" t="s">
        <v>103</v>
      </c>
      <c r="G21" s="14" t="s">
        <v>21</v>
      </c>
      <c r="H21" s="3" t="s">
        <v>22</v>
      </c>
      <c r="I21" s="3" t="s">
        <v>30</v>
      </c>
      <c r="J21" s="14" t="s">
        <v>24</v>
      </c>
      <c r="K21" s="3" t="s">
        <v>74</v>
      </c>
      <c r="L21" s="14" t="s">
        <v>19</v>
      </c>
      <c r="M21" s="14"/>
      <c r="N21" s="14"/>
      <c r="O21" s="14"/>
      <c r="P21" s="19"/>
    </row>
    <row r="22" ht="30" customHeight="1" spans="1:16">
      <c r="A22" s="13">
        <v>20</v>
      </c>
      <c r="B22" s="24" t="s">
        <v>112</v>
      </c>
      <c r="C22" s="16" t="s">
        <v>113</v>
      </c>
      <c r="D22" s="14" t="s">
        <v>66</v>
      </c>
      <c r="E22" s="15">
        <v>144</v>
      </c>
      <c r="F22" s="14" t="s">
        <v>98</v>
      </c>
      <c r="G22" s="14" t="s">
        <v>21</v>
      </c>
      <c r="H22" s="3" t="s">
        <v>67</v>
      </c>
      <c r="I22" s="3" t="s">
        <v>46</v>
      </c>
      <c r="J22" s="14" t="s">
        <v>68</v>
      </c>
      <c r="K22" s="3" t="s">
        <v>114</v>
      </c>
      <c r="L22" s="14" t="s">
        <v>66</v>
      </c>
      <c r="M22" s="13" t="s">
        <v>115</v>
      </c>
      <c r="N22" s="13" t="s">
        <v>116</v>
      </c>
      <c r="O22" s="14">
        <v>2021</v>
      </c>
      <c r="P22" s="19"/>
    </row>
    <row r="23" ht="30" customHeight="1" spans="1:16">
      <c r="A23" s="13">
        <v>21</v>
      </c>
      <c r="B23" s="24" t="s">
        <v>117</v>
      </c>
      <c r="C23" s="16" t="s">
        <v>118</v>
      </c>
      <c r="D23" s="14" t="s">
        <v>66</v>
      </c>
      <c r="E23" s="15">
        <v>64</v>
      </c>
      <c r="F23" s="14" t="s">
        <v>98</v>
      </c>
      <c r="G23" s="14" t="s">
        <v>21</v>
      </c>
      <c r="H23" s="3" t="s">
        <v>67</v>
      </c>
      <c r="I23" s="3" t="s">
        <v>30</v>
      </c>
      <c r="J23" s="14" t="s">
        <v>68</v>
      </c>
      <c r="K23" s="14" t="s">
        <v>119</v>
      </c>
      <c r="L23" s="14" t="s">
        <v>66</v>
      </c>
      <c r="M23" s="13" t="s">
        <v>120</v>
      </c>
      <c r="N23" s="13" t="s">
        <v>121</v>
      </c>
      <c r="O23" s="14">
        <v>2021</v>
      </c>
      <c r="P23" s="19"/>
    </row>
    <row r="24" ht="30" customHeight="1" spans="1:16">
      <c r="A24" s="13">
        <v>22</v>
      </c>
      <c r="B24" s="24" t="s">
        <v>122</v>
      </c>
      <c r="C24" s="16" t="s">
        <v>123</v>
      </c>
      <c r="D24" s="14" t="s">
        <v>66</v>
      </c>
      <c r="E24" s="15">
        <v>64</v>
      </c>
      <c r="F24" s="14" t="s">
        <v>98</v>
      </c>
      <c r="G24" s="14" t="s">
        <v>21</v>
      </c>
      <c r="H24" s="3" t="s">
        <v>67</v>
      </c>
      <c r="I24" s="3" t="s">
        <v>30</v>
      </c>
      <c r="J24" s="14" t="s">
        <v>68</v>
      </c>
      <c r="K24" s="14" t="s">
        <v>119</v>
      </c>
      <c r="L24" s="14" t="s">
        <v>66</v>
      </c>
      <c r="M24" s="13" t="s">
        <v>120</v>
      </c>
      <c r="N24" s="13" t="s">
        <v>121</v>
      </c>
      <c r="O24" s="14">
        <v>2021</v>
      </c>
      <c r="P24" s="19"/>
    </row>
    <row r="25" ht="30" customHeight="1" spans="1:16">
      <c r="A25" s="13">
        <v>23</v>
      </c>
      <c r="B25" s="24" t="s">
        <v>124</v>
      </c>
      <c r="C25" s="16" t="s">
        <v>125</v>
      </c>
      <c r="D25" s="14" t="s">
        <v>66</v>
      </c>
      <c r="E25" s="15">
        <v>90</v>
      </c>
      <c r="F25" s="14" t="s">
        <v>98</v>
      </c>
      <c r="G25" s="14" t="s">
        <v>21</v>
      </c>
      <c r="H25" s="3" t="s">
        <v>67</v>
      </c>
      <c r="I25" s="3" t="s">
        <v>30</v>
      </c>
      <c r="J25" s="14" t="s">
        <v>68</v>
      </c>
      <c r="K25" s="3" t="s">
        <v>126</v>
      </c>
      <c r="L25" s="14" t="s">
        <v>66</v>
      </c>
      <c r="M25" s="13" t="s">
        <v>127</v>
      </c>
      <c r="N25" s="13" t="s">
        <v>128</v>
      </c>
      <c r="O25" s="14">
        <v>2021</v>
      </c>
      <c r="P25" s="19"/>
    </row>
    <row r="26" ht="30" customHeight="1" spans="1:16">
      <c r="A26" s="13">
        <v>24</v>
      </c>
      <c r="B26" s="24" t="s">
        <v>129</v>
      </c>
      <c r="C26" s="16" t="s">
        <v>130</v>
      </c>
      <c r="D26" s="14" t="s">
        <v>66</v>
      </c>
      <c r="E26" s="15">
        <v>96</v>
      </c>
      <c r="F26" s="14" t="s">
        <v>98</v>
      </c>
      <c r="G26" s="14" t="s">
        <v>21</v>
      </c>
      <c r="H26" s="3" t="s">
        <v>67</v>
      </c>
      <c r="I26" s="3" t="s">
        <v>46</v>
      </c>
      <c r="J26" s="14" t="s">
        <v>68</v>
      </c>
      <c r="K26" s="14" t="s">
        <v>131</v>
      </c>
      <c r="L26" s="14" t="s">
        <v>66</v>
      </c>
      <c r="M26" s="13" t="s">
        <v>132</v>
      </c>
      <c r="N26" s="13" t="s">
        <v>133</v>
      </c>
      <c r="O26" s="14">
        <v>2022</v>
      </c>
      <c r="P26" s="19"/>
    </row>
    <row r="27" ht="30" customHeight="1" spans="1:16">
      <c r="A27" s="13">
        <v>25</v>
      </c>
      <c r="B27" s="24" t="s">
        <v>134</v>
      </c>
      <c r="C27" s="16" t="s">
        <v>135</v>
      </c>
      <c r="D27" s="14" t="s">
        <v>19</v>
      </c>
      <c r="E27" s="15">
        <v>26</v>
      </c>
      <c r="F27" s="14" t="s">
        <v>98</v>
      </c>
      <c r="G27" s="14" t="s">
        <v>21</v>
      </c>
      <c r="H27" s="3" t="s">
        <v>22</v>
      </c>
      <c r="I27" s="3" t="s">
        <v>30</v>
      </c>
      <c r="J27" s="14" t="s">
        <v>24</v>
      </c>
      <c r="K27" s="14" t="s">
        <v>136</v>
      </c>
      <c r="L27" s="14" t="s">
        <v>19</v>
      </c>
      <c r="M27" s="14" t="s">
        <v>137</v>
      </c>
      <c r="N27" s="14" t="s">
        <v>95</v>
      </c>
      <c r="O27" s="14">
        <v>2023.1</v>
      </c>
      <c r="P27" s="19"/>
    </row>
    <row r="28" ht="30" customHeight="1" spans="1:16">
      <c r="A28" s="13">
        <v>26</v>
      </c>
      <c r="B28" s="24" t="s">
        <v>138</v>
      </c>
      <c r="C28" s="17" t="s">
        <v>139</v>
      </c>
      <c r="D28" s="14" t="s">
        <v>66</v>
      </c>
      <c r="E28" s="15">
        <v>64</v>
      </c>
      <c r="F28" s="14" t="s">
        <v>140</v>
      </c>
      <c r="G28" s="14" t="s">
        <v>21</v>
      </c>
      <c r="H28" s="3" t="s">
        <v>67</v>
      </c>
      <c r="I28" s="3" t="s">
        <v>30</v>
      </c>
      <c r="J28" s="14" t="s">
        <v>68</v>
      </c>
      <c r="K28" s="14" t="s">
        <v>141</v>
      </c>
      <c r="L28" s="14" t="s">
        <v>66</v>
      </c>
      <c r="M28" s="13" t="s">
        <v>142</v>
      </c>
      <c r="N28" s="13" t="s">
        <v>143</v>
      </c>
      <c r="O28" s="14">
        <v>2021</v>
      </c>
      <c r="P28" s="19"/>
    </row>
    <row r="29" ht="30" customHeight="1" spans="1:16">
      <c r="A29" s="13">
        <v>27</v>
      </c>
      <c r="B29" s="24" t="s">
        <v>144</v>
      </c>
      <c r="C29" s="17" t="s">
        <v>145</v>
      </c>
      <c r="D29" s="14" t="s">
        <v>66</v>
      </c>
      <c r="E29" s="15">
        <v>64</v>
      </c>
      <c r="F29" s="14" t="s">
        <v>140</v>
      </c>
      <c r="G29" s="14" t="s">
        <v>21</v>
      </c>
      <c r="H29" s="3" t="s">
        <v>67</v>
      </c>
      <c r="I29" s="3" t="s">
        <v>30</v>
      </c>
      <c r="J29" s="14" t="s">
        <v>68</v>
      </c>
      <c r="K29" s="3" t="s">
        <v>146</v>
      </c>
      <c r="L29" s="14" t="s">
        <v>66</v>
      </c>
      <c r="M29" s="13" t="s">
        <v>147</v>
      </c>
      <c r="N29" s="13" t="s">
        <v>148</v>
      </c>
      <c r="O29" s="14">
        <v>2021</v>
      </c>
      <c r="P29" s="19"/>
    </row>
    <row r="30" ht="39" customHeight="1" spans="1:16">
      <c r="A30" s="13">
        <v>28</v>
      </c>
      <c r="B30" s="24" t="s">
        <v>149</v>
      </c>
      <c r="C30" s="17" t="s">
        <v>150</v>
      </c>
      <c r="D30" s="14" t="s">
        <v>66</v>
      </c>
      <c r="E30" s="15">
        <v>80</v>
      </c>
      <c r="F30" s="14" t="s">
        <v>140</v>
      </c>
      <c r="G30" s="14" t="s">
        <v>21</v>
      </c>
      <c r="H30" s="3" t="s">
        <v>67</v>
      </c>
      <c r="I30" s="3" t="s">
        <v>30</v>
      </c>
      <c r="J30" s="14" t="s">
        <v>68</v>
      </c>
      <c r="K30" s="14" t="s">
        <v>151</v>
      </c>
      <c r="L30" s="14" t="s">
        <v>66</v>
      </c>
      <c r="M30" s="17" t="s">
        <v>152</v>
      </c>
      <c r="N30" s="13" t="s">
        <v>153</v>
      </c>
      <c r="O30" s="14">
        <v>2021</v>
      </c>
      <c r="P30" s="19"/>
    </row>
    <row r="31" ht="30" customHeight="1" spans="1:16">
      <c r="A31" s="13">
        <v>29</v>
      </c>
      <c r="B31" s="24" t="s">
        <v>154</v>
      </c>
      <c r="C31" s="16" t="s">
        <v>155</v>
      </c>
      <c r="D31" s="14" t="s">
        <v>19</v>
      </c>
      <c r="E31" s="15">
        <v>220</v>
      </c>
      <c r="F31" s="14" t="s">
        <v>103</v>
      </c>
      <c r="G31" s="14" t="s">
        <v>21</v>
      </c>
      <c r="H31" s="3" t="s">
        <v>22</v>
      </c>
      <c r="I31" s="3" t="s">
        <v>30</v>
      </c>
      <c r="J31" s="14" t="s">
        <v>24</v>
      </c>
      <c r="K31" s="3" t="s">
        <v>74</v>
      </c>
      <c r="L31" s="14" t="s">
        <v>19</v>
      </c>
      <c r="M31" s="14"/>
      <c r="N31" s="14"/>
      <c r="O31" s="14"/>
      <c r="P31" s="19"/>
    </row>
    <row r="32" ht="30" customHeight="1" spans="1:16">
      <c r="A32" s="13">
        <v>30</v>
      </c>
      <c r="B32" s="24" t="s">
        <v>156</v>
      </c>
      <c r="C32" s="16" t="s">
        <v>157</v>
      </c>
      <c r="D32" s="14" t="s">
        <v>19</v>
      </c>
      <c r="E32" s="15">
        <v>80</v>
      </c>
      <c r="F32" s="14" t="s">
        <v>103</v>
      </c>
      <c r="G32" s="14" t="s">
        <v>21</v>
      </c>
      <c r="H32" s="3" t="s">
        <v>22</v>
      </c>
      <c r="I32" s="3" t="s">
        <v>30</v>
      </c>
      <c r="J32" s="14" t="s">
        <v>24</v>
      </c>
      <c r="K32" s="3" t="s">
        <v>74</v>
      </c>
      <c r="L32" s="14" t="s">
        <v>19</v>
      </c>
      <c r="M32" s="14"/>
      <c r="N32" s="14"/>
      <c r="O32" s="14"/>
      <c r="P32" s="19"/>
    </row>
    <row r="33" ht="30" customHeight="1" spans="1:16">
      <c r="A33" s="13">
        <v>31</v>
      </c>
      <c r="B33" s="24" t="s">
        <v>158</v>
      </c>
      <c r="C33" s="16" t="s">
        <v>159</v>
      </c>
      <c r="D33" s="14" t="s">
        <v>19</v>
      </c>
      <c r="E33" s="15">
        <v>480</v>
      </c>
      <c r="F33" s="14" t="s">
        <v>103</v>
      </c>
      <c r="G33" s="14" t="s">
        <v>21</v>
      </c>
      <c r="H33" s="3" t="s">
        <v>22</v>
      </c>
      <c r="I33" s="3" t="s">
        <v>30</v>
      </c>
      <c r="J33" s="14" t="s">
        <v>24</v>
      </c>
      <c r="K33" s="3" t="s">
        <v>74</v>
      </c>
      <c r="L33" s="14" t="s">
        <v>19</v>
      </c>
      <c r="M33" s="14"/>
      <c r="N33" s="14"/>
      <c r="O33" s="14"/>
      <c r="P33" s="19"/>
    </row>
    <row r="34" ht="30" customHeight="1" spans="1:16">
      <c r="A34" s="18"/>
      <c r="B34" s="19"/>
      <c r="C34" s="19"/>
      <c r="D34" s="20"/>
      <c r="E34" s="20"/>
      <c r="F34" s="20"/>
      <c r="G34" s="20"/>
      <c r="H34" s="21"/>
      <c r="I34" s="21"/>
      <c r="J34" s="20"/>
      <c r="K34" s="20"/>
      <c r="L34" s="20"/>
      <c r="M34" s="20"/>
      <c r="N34" s="19"/>
      <c r="O34" s="19"/>
      <c r="P34" s="19"/>
    </row>
    <row r="35" ht="30" customHeight="1" spans="1:16">
      <c r="A35" s="18"/>
      <c r="B35" s="19"/>
      <c r="C35" s="19"/>
      <c r="D35" s="20"/>
      <c r="E35" s="20"/>
      <c r="F35" s="20"/>
      <c r="G35" s="20"/>
      <c r="H35" s="21"/>
      <c r="I35" s="21"/>
      <c r="J35" s="20"/>
      <c r="K35" s="20"/>
      <c r="L35" s="20"/>
      <c r="M35" s="20"/>
      <c r="N35" s="19"/>
      <c r="O35" s="19"/>
      <c r="P35" s="19"/>
    </row>
    <row r="36" ht="30" customHeight="1" spans="1:16">
      <c r="A36" s="18"/>
      <c r="B36" s="19"/>
      <c r="C36" s="19"/>
      <c r="D36" s="20"/>
      <c r="E36" s="20"/>
      <c r="F36" s="20"/>
      <c r="G36" s="20"/>
      <c r="H36" s="21"/>
      <c r="I36" s="21"/>
      <c r="J36" s="20"/>
      <c r="K36" s="20"/>
      <c r="L36" s="20"/>
      <c r="M36" s="20"/>
      <c r="N36" s="19"/>
      <c r="O36" s="19"/>
      <c r="P36" s="19"/>
    </row>
    <row r="37" ht="30" customHeight="1" spans="1:16">
      <c r="A37" s="18"/>
      <c r="B37" s="19"/>
      <c r="C37" s="19"/>
      <c r="D37" s="20"/>
      <c r="E37" s="20"/>
      <c r="F37" s="20"/>
      <c r="G37" s="20"/>
      <c r="H37" s="21"/>
      <c r="I37" s="21"/>
      <c r="J37" s="20"/>
      <c r="K37" s="20"/>
      <c r="L37" s="20"/>
      <c r="M37" s="20"/>
      <c r="N37" s="19"/>
      <c r="O37" s="19"/>
      <c r="P37" s="19"/>
    </row>
    <row r="38" ht="30" customHeight="1" spans="1:16">
      <c r="A38" s="18"/>
      <c r="B38" s="19"/>
      <c r="C38" s="19"/>
      <c r="D38" s="20"/>
      <c r="E38" s="20"/>
      <c r="F38" s="20"/>
      <c r="G38" s="20"/>
      <c r="H38" s="21"/>
      <c r="I38" s="21"/>
      <c r="J38" s="20"/>
      <c r="K38" s="20"/>
      <c r="L38" s="20"/>
      <c r="M38" s="20"/>
      <c r="N38" s="19"/>
      <c r="O38" s="19"/>
      <c r="P38" s="19"/>
    </row>
    <row r="39" ht="30" customHeight="1" spans="1:16">
      <c r="A39" s="18"/>
      <c r="B39" s="19"/>
      <c r="C39" s="19"/>
      <c r="D39" s="20"/>
      <c r="E39" s="20"/>
      <c r="F39" s="20"/>
      <c r="G39" s="20"/>
      <c r="H39" s="21"/>
      <c r="I39" s="21"/>
      <c r="J39" s="20"/>
      <c r="K39" s="20"/>
      <c r="L39" s="20"/>
      <c r="M39" s="20"/>
      <c r="N39" s="19"/>
      <c r="O39" s="19"/>
      <c r="P39" s="19"/>
    </row>
    <row r="40" ht="30" customHeight="1" spans="1:16">
      <c r="A40" s="18"/>
      <c r="B40" s="19"/>
      <c r="C40" s="19"/>
      <c r="D40" s="20"/>
      <c r="E40" s="20"/>
      <c r="F40" s="20"/>
      <c r="G40" s="20"/>
      <c r="H40" s="21"/>
      <c r="I40" s="21"/>
      <c r="J40" s="20"/>
      <c r="K40" s="20"/>
      <c r="L40" s="20"/>
      <c r="M40" s="20"/>
      <c r="N40" s="19"/>
      <c r="O40" s="19"/>
      <c r="P40" s="19"/>
    </row>
    <row r="41" ht="30" customHeight="1" spans="1:16">
      <c r="A41" s="18"/>
      <c r="B41" s="19"/>
      <c r="C41" s="19"/>
      <c r="D41" s="20"/>
      <c r="E41" s="20"/>
      <c r="F41" s="20"/>
      <c r="G41" s="20"/>
      <c r="H41" s="21"/>
      <c r="I41" s="21"/>
      <c r="J41" s="20"/>
      <c r="K41" s="20"/>
      <c r="L41" s="20"/>
      <c r="M41" s="20"/>
      <c r="N41" s="19"/>
      <c r="O41" s="19"/>
      <c r="P41" s="19"/>
    </row>
    <row r="42" ht="30" customHeight="1" spans="1:16">
      <c r="A42" s="18"/>
      <c r="B42" s="19"/>
      <c r="C42" s="19"/>
      <c r="D42" s="20"/>
      <c r="E42" s="20"/>
      <c r="F42" s="20"/>
      <c r="G42" s="20"/>
      <c r="H42" s="21"/>
      <c r="I42" s="21"/>
      <c r="J42" s="20"/>
      <c r="K42" s="20"/>
      <c r="L42" s="20"/>
      <c r="M42" s="20"/>
      <c r="N42" s="19"/>
      <c r="O42" s="19"/>
      <c r="P42" s="19"/>
    </row>
    <row r="43" ht="30" customHeight="1" spans="1:16">
      <c r="A43" s="18"/>
      <c r="B43" s="19"/>
      <c r="C43" s="19"/>
      <c r="D43" s="20"/>
      <c r="E43" s="20"/>
      <c r="F43" s="20"/>
      <c r="G43" s="20"/>
      <c r="H43" s="21"/>
      <c r="I43" s="21"/>
      <c r="J43" s="20"/>
      <c r="K43" s="20"/>
      <c r="L43" s="20"/>
      <c r="M43" s="20"/>
      <c r="N43" s="19"/>
      <c r="O43" s="19"/>
      <c r="P43" s="19"/>
    </row>
    <row r="44" ht="30" customHeight="1" spans="1:16">
      <c r="A44" s="18"/>
      <c r="B44" s="19"/>
      <c r="C44" s="19"/>
      <c r="D44" s="20"/>
      <c r="E44" s="20"/>
      <c r="F44" s="20"/>
      <c r="G44" s="20"/>
      <c r="H44" s="21"/>
      <c r="I44" s="21"/>
      <c r="J44" s="20"/>
      <c r="K44" s="20"/>
      <c r="L44" s="20"/>
      <c r="M44" s="20"/>
      <c r="N44" s="19"/>
      <c r="O44" s="19"/>
      <c r="P44" s="19"/>
    </row>
  </sheetData>
  <mergeCells count="1">
    <mergeCell ref="A1:P1"/>
  </mergeCells>
  <dataValidations count="8">
    <dataValidation allowBlank="1" showInputMessage="1" showErrorMessage="1" sqref="H2:I2 I3:I44"/>
    <dataValidation type="whole" operator="between" allowBlank="1" showInputMessage="1" showErrorMessage="1" sqref="E13 E17 E3:E8 E34:E44">
      <formula1>0</formula1>
      <formula2>1000</formula2>
    </dataValidation>
    <dataValidation type="list" allowBlank="1" showInputMessage="1" showErrorMessage="1" sqref="D3:D44">
      <formula1>"中文,外文,双语"</formula1>
    </dataValidation>
    <dataValidation type="list" allowBlank="1" showInputMessage="1" showErrorMessage="1" sqref="F3:F44">
      <formula1>"公共基础课,实践课,专业基础课,专业核心课,专业拓展课"</formula1>
    </dataValidation>
    <dataValidation type="list" allowBlank="1" showInputMessage="1" showErrorMessage="1" sqref="G3:G44">
      <formula1>"必修课,选修课"</formula1>
    </dataValidation>
    <dataValidation type="list" allowBlank="1" showInputMessage="1" showErrorMessage="1" sqref="H3:H44">
      <formula1>"中方开设课程,引进外方课程,共同开发课程,其他"</formula1>
    </dataValidation>
    <dataValidation type="list" allowBlank="1" showInputMessage="1" showErrorMessage="1" sqref="J3:J44">
      <formula1>"中方师资,外方师资"</formula1>
    </dataValidation>
    <dataValidation type="list" allowBlank="1" showInputMessage="1" showErrorMessage="1" sqref="L3:L44">
      <formula1>"中文,外文"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workbookViewId="0">
      <selection activeCell="G9" sqref="G9"/>
    </sheetView>
  </sheetViews>
  <sheetFormatPr defaultColWidth="9" defaultRowHeight="14.25"/>
  <cols>
    <col min="1" max="1" width="15" customWidth="1"/>
    <col min="2" max="11" width="12.625" customWidth="1"/>
  </cols>
  <sheetData>
    <row r="1" ht="24.95" customHeight="1" spans="1:11">
      <c r="A1" s="1" t="s">
        <v>160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.95" customHeight="1" spans="1:11">
      <c r="A2" s="2" t="s">
        <v>8</v>
      </c>
      <c r="B2" s="2" t="s">
        <v>161</v>
      </c>
      <c r="C2" s="2"/>
      <c r="D2" s="2" t="s">
        <v>22</v>
      </c>
      <c r="E2" s="2"/>
      <c r="F2" s="2" t="s">
        <v>67</v>
      </c>
      <c r="G2" s="2"/>
      <c r="H2" s="2" t="s">
        <v>162</v>
      </c>
      <c r="I2" s="2"/>
      <c r="J2" s="2" t="s">
        <v>163</v>
      </c>
      <c r="K2" s="2"/>
    </row>
    <row r="3" ht="24.95" customHeight="1" spans="1:11">
      <c r="A3" s="2"/>
      <c r="B3" s="2" t="s">
        <v>164</v>
      </c>
      <c r="C3" s="2" t="s">
        <v>165</v>
      </c>
      <c r="D3" s="2" t="s">
        <v>164</v>
      </c>
      <c r="E3" s="2" t="s">
        <v>165</v>
      </c>
      <c r="F3" s="2" t="s">
        <v>164</v>
      </c>
      <c r="G3" s="2" t="s">
        <v>165</v>
      </c>
      <c r="H3" s="2" t="s">
        <v>164</v>
      </c>
      <c r="I3" s="2" t="s">
        <v>165</v>
      </c>
      <c r="J3" s="2" t="s">
        <v>164</v>
      </c>
      <c r="K3" s="2" t="s">
        <v>165</v>
      </c>
    </row>
    <row r="4" ht="24.95" customHeight="1" spans="1:11">
      <c r="A4" s="2" t="s">
        <v>20</v>
      </c>
      <c r="B4" s="3">
        <f>COUNTIF(培养方案!F:F,A4)</f>
        <v>11</v>
      </c>
      <c r="C4" s="4">
        <f t="shared" ref="C4:E4" si="0">B4/SUM(B4:B8)</f>
        <v>0.354838709677419</v>
      </c>
      <c r="D4" s="3">
        <f>COUNTIFS(培养方案!H:H,"中方开设课程",培养方案!F:F,A4)</f>
        <v>9</v>
      </c>
      <c r="E4" s="4">
        <f t="shared" si="0"/>
        <v>0.45</v>
      </c>
      <c r="F4" s="3">
        <f>COUNTIFS(培养方案!H:H,"引进外方课程",培养方案!F:F,A4)</f>
        <v>2</v>
      </c>
      <c r="G4" s="4">
        <f>F4/SUM(F4:F8)</f>
        <v>0.181818181818182</v>
      </c>
      <c r="H4" s="3">
        <f>COUNTIFS(培养方案!H:H,"共同开发课程",培养方案!F:F,A4)</f>
        <v>0</v>
      </c>
      <c r="I4" s="4" t="e">
        <f>H4/SUM(H4:H8)</f>
        <v>#DIV/0!</v>
      </c>
      <c r="J4" s="3">
        <f>COUNTIFS(培养方案!H:H,"其他",培养方案!F:F,A4)</f>
        <v>0</v>
      </c>
      <c r="K4" s="4" t="e">
        <f>J4/SUM(J4:J8)</f>
        <v>#DIV/0!</v>
      </c>
    </row>
    <row r="5" ht="24.95" customHeight="1" spans="1:11">
      <c r="A5" s="2" t="s">
        <v>103</v>
      </c>
      <c r="B5" s="3">
        <f>COUNTIF(培养方案!F:F,A5)</f>
        <v>6</v>
      </c>
      <c r="C5" s="4">
        <f t="shared" ref="C5:G5" si="1">B5/SUM(B4:B8)</f>
        <v>0.193548387096774</v>
      </c>
      <c r="D5" s="3">
        <f>COUNTIFS(培养方案!H:H,"中方开设课程",培养方案!F:F,A5)</f>
        <v>6</v>
      </c>
      <c r="E5" s="4">
        <f t="shared" si="1"/>
        <v>0.3</v>
      </c>
      <c r="F5" s="3">
        <f>COUNTIFS(培养方案!H:H,"引进外方课程",培养方案!F:F,A5)</f>
        <v>0</v>
      </c>
      <c r="G5" s="4">
        <f t="shared" si="1"/>
        <v>0</v>
      </c>
      <c r="H5" s="3">
        <f>COUNTIFS(培养方案!H:H,"共同开发课程",培养方案!F:F,A5)</f>
        <v>0</v>
      </c>
      <c r="I5" s="4" t="e">
        <f>H5/SUM(H4:H8)</f>
        <v>#DIV/0!</v>
      </c>
      <c r="J5" s="3">
        <f>COUNTIFS(培养方案!H:H,"其他",培养方案!F:F,A5)</f>
        <v>0</v>
      </c>
      <c r="K5" s="4" t="e">
        <f>J5/SUM(J4:J8)</f>
        <v>#DIV/0!</v>
      </c>
    </row>
    <row r="6" ht="24.95" customHeight="1" spans="1:11">
      <c r="A6" s="2" t="s">
        <v>77</v>
      </c>
      <c r="B6" s="3">
        <f>COUNTIF(培养方案!F:F,A6)</f>
        <v>4</v>
      </c>
      <c r="C6" s="4">
        <f t="shared" ref="C6:G6" si="2">B6/SUM(B4:B8)</f>
        <v>0.129032258064516</v>
      </c>
      <c r="D6" s="3">
        <f>COUNTIFS(培养方案!H:H,"中方开设课程",培养方案!F:F,A6)</f>
        <v>3</v>
      </c>
      <c r="E6" s="4">
        <f t="shared" si="2"/>
        <v>0.15</v>
      </c>
      <c r="F6" s="3">
        <f>COUNTIFS(培养方案!H:H,"引进外方课程",培养方案!F:F,A6)</f>
        <v>1</v>
      </c>
      <c r="G6" s="4">
        <f t="shared" si="2"/>
        <v>0.0909090909090909</v>
      </c>
      <c r="H6" s="3">
        <f>COUNTIFS(培养方案!H:H,"共同开发课程",培养方案!F:F,A6)</f>
        <v>0</v>
      </c>
      <c r="I6" s="4" t="e">
        <f>H6/SUM(H4:H8)</f>
        <v>#DIV/0!</v>
      </c>
      <c r="J6" s="3">
        <f>COUNTIFS(培养方案!H:H,"其他",培养方案!F:F,A6)</f>
        <v>0</v>
      </c>
      <c r="K6" s="4" t="e">
        <f>J6/SUM(J4:J8)</f>
        <v>#DIV/0!</v>
      </c>
    </row>
    <row r="7" ht="24.95" customHeight="1" spans="1:11">
      <c r="A7" s="2" t="s">
        <v>98</v>
      </c>
      <c r="B7" s="3">
        <f>COUNTIF(培养方案!F:F,A7)</f>
        <v>7</v>
      </c>
      <c r="C7" s="4">
        <f t="shared" ref="C7:G7" si="3">B7/SUM(B4:B8)</f>
        <v>0.225806451612903</v>
      </c>
      <c r="D7" s="3">
        <f>COUNTIFS(培养方案!H:H,"中方开设课程",培养方案!F:F,A7)</f>
        <v>2</v>
      </c>
      <c r="E7" s="4">
        <f t="shared" si="3"/>
        <v>0.1</v>
      </c>
      <c r="F7" s="3">
        <f>COUNTIFS(培养方案!H:H,"引进外方课程",培养方案!F:F,A7)</f>
        <v>5</v>
      </c>
      <c r="G7" s="4">
        <f t="shared" si="3"/>
        <v>0.454545454545455</v>
      </c>
      <c r="H7" s="3">
        <f>COUNTIFS(培养方案!H:H,"共同开发课程",培养方案!F:F,A7)</f>
        <v>0</v>
      </c>
      <c r="I7" s="4" t="e">
        <f>H7/SUM(H4:H8)</f>
        <v>#DIV/0!</v>
      </c>
      <c r="J7" s="3">
        <f>COUNTIFS(培养方案!H:H,"其他",培养方案!F:F,A7)</f>
        <v>0</v>
      </c>
      <c r="K7" s="4" t="e">
        <f>J7/SUM(J4:J8)</f>
        <v>#DIV/0!</v>
      </c>
    </row>
    <row r="8" ht="24.95" customHeight="1" spans="1:11">
      <c r="A8" s="2" t="s">
        <v>140</v>
      </c>
      <c r="B8" s="3">
        <f>COUNTIF(培养方案!F:F,A8)</f>
        <v>3</v>
      </c>
      <c r="C8" s="4">
        <f t="shared" ref="C8:G8" si="4">B8/SUM(B4:B8)</f>
        <v>0.0967741935483871</v>
      </c>
      <c r="D8" s="3">
        <f>COUNTIFS(培养方案!H:H,"中方开设课程",培养方案!F:F,A8)</f>
        <v>0</v>
      </c>
      <c r="E8" s="4">
        <f t="shared" si="4"/>
        <v>0</v>
      </c>
      <c r="F8" s="3">
        <f>COUNTIFS(培养方案!H:H,"引进外方课程",培养方案!F:F,A8)</f>
        <v>3</v>
      </c>
      <c r="G8" s="4">
        <f t="shared" si="4"/>
        <v>0.272727272727273</v>
      </c>
      <c r="H8" s="3">
        <f>COUNTIFS(培养方案!H:H,"共同开发课程",培养方案!F:F,A8)</f>
        <v>0</v>
      </c>
      <c r="I8" s="4" t="e">
        <f>H8/SUM(H4:H8)</f>
        <v>#DIV/0!</v>
      </c>
      <c r="J8" s="3">
        <f>COUNTIFS(培养方案!H:H,"其他",培养方案!F:F,A8)</f>
        <v>0</v>
      </c>
      <c r="K8" s="4" t="e">
        <f>J8/SUM(J4:J8)</f>
        <v>#DIV/0!</v>
      </c>
    </row>
    <row r="9" ht="24.95" customHeight="1" spans="1:11">
      <c r="A9" s="2" t="s">
        <v>21</v>
      </c>
      <c r="B9" s="3">
        <f>COUNTIF(培养方案!G:G,A9)</f>
        <v>31</v>
      </c>
      <c r="C9" s="4">
        <f t="shared" ref="C9:G9" si="5">B9/SUM(B4:B8)</f>
        <v>1</v>
      </c>
      <c r="D9" s="3">
        <f>COUNTIFS(培养方案!H:H,"中方开设课程",培养方案!G:G,A9)</f>
        <v>20</v>
      </c>
      <c r="E9" s="4">
        <f t="shared" si="5"/>
        <v>1</v>
      </c>
      <c r="F9" s="3">
        <f>COUNTIFS(培养方案!H:H,"引进外方课程",培养方案!G:G,A9)</f>
        <v>11</v>
      </c>
      <c r="G9" s="4">
        <f t="shared" si="5"/>
        <v>1</v>
      </c>
      <c r="H9" s="3">
        <f>COUNTIFS(培养方案!H:H,"共同开发课程",培养方案!G:G,A9)</f>
        <v>0</v>
      </c>
      <c r="I9" s="4" t="e">
        <f>H9/SUM(H4:H8)</f>
        <v>#DIV/0!</v>
      </c>
      <c r="J9" s="3">
        <f>COUNTIFS(培养方案!H:H,"其他",培养方案!G:G,A9)</f>
        <v>0</v>
      </c>
      <c r="K9" s="4" t="e">
        <f>J9/SUM(J4:J8)</f>
        <v>#DIV/0!</v>
      </c>
    </row>
    <row r="10" ht="24.95" customHeight="1" spans="1:11">
      <c r="A10" s="2" t="s">
        <v>166</v>
      </c>
      <c r="B10" s="3">
        <f>COUNTIF(培养方案!G:G,A10)</f>
        <v>0</v>
      </c>
      <c r="C10" s="4">
        <f t="shared" ref="C10:G10" si="6">B10/SUM(B4:B8)</f>
        <v>0</v>
      </c>
      <c r="D10" s="3">
        <f>COUNTIFS(培养方案!H:H,"中方开设课程",培养方案!G:G,A10)</f>
        <v>0</v>
      </c>
      <c r="E10" s="4">
        <f t="shared" si="6"/>
        <v>0</v>
      </c>
      <c r="F10" s="3">
        <f>COUNTIFS(培养方案!H:H,"引进外方课程",培养方案!G:G,A10)</f>
        <v>0</v>
      </c>
      <c r="G10" s="4">
        <f t="shared" si="6"/>
        <v>0</v>
      </c>
      <c r="H10" s="3">
        <f>COUNTIFS(培养方案!H:H,"共同开发课程",培养方案!G:G,A10)</f>
        <v>0</v>
      </c>
      <c r="I10" s="4" t="e">
        <f>H10/SUM(H4:H8)</f>
        <v>#DIV/0!</v>
      </c>
      <c r="J10" s="3">
        <f>COUNTIFS(培养方案!H:H,"其他",培养方案!G:G,A10)</f>
        <v>0</v>
      </c>
      <c r="K10" s="4" t="e">
        <f>J10/SUM(J4:J8)</f>
        <v>#DIV/0!</v>
      </c>
    </row>
    <row r="11" ht="24.95" customHeight="1" spans="1:11">
      <c r="A11" s="2" t="s">
        <v>167</v>
      </c>
      <c r="B11" s="2" t="s">
        <v>4</v>
      </c>
      <c r="C11" s="2"/>
      <c r="D11" s="2"/>
      <c r="E11" s="2"/>
      <c r="F11" s="2"/>
      <c r="G11" s="2"/>
      <c r="H11" s="5" t="s">
        <v>168</v>
      </c>
      <c r="I11" s="8"/>
      <c r="J11" s="8"/>
      <c r="K11" s="9"/>
    </row>
    <row r="12" ht="24.95" customHeight="1" spans="1:11">
      <c r="A12" s="2"/>
      <c r="B12" s="2" t="s">
        <v>169</v>
      </c>
      <c r="C12" s="2"/>
      <c r="D12" s="2" t="s">
        <v>170</v>
      </c>
      <c r="E12" s="2"/>
      <c r="F12" s="2" t="s">
        <v>171</v>
      </c>
      <c r="G12" s="6"/>
      <c r="H12" s="2" t="s">
        <v>169</v>
      </c>
      <c r="I12" s="2"/>
      <c r="J12" s="2" t="s">
        <v>170</v>
      </c>
      <c r="K12" s="2"/>
    </row>
    <row r="13" ht="24.95" customHeight="1" spans="1:11">
      <c r="A13" s="2" t="s">
        <v>20</v>
      </c>
      <c r="B13" s="7">
        <f>COUNTIFS(培养方案!D:D,"中文",培养方案!F:F,A13)/COUNTIF(培养方案!F:F,A13)</f>
        <v>0.818181818181818</v>
      </c>
      <c r="C13" s="7"/>
      <c r="D13" s="7">
        <f>COUNTIFS(培养方案!D:D,"外文",培养方案!F:F,A13)/COUNTIF(培养方案!F:F,A13)</f>
        <v>0.181818181818182</v>
      </c>
      <c r="E13" s="7"/>
      <c r="F13" s="7">
        <f>COUNTIFS(培养方案!D:D,"双语",培养方案!F:F,A13)/COUNTIF(培养方案!F:F,A13)</f>
        <v>0</v>
      </c>
      <c r="G13" s="7"/>
      <c r="H13" s="7">
        <f>COUNTIFS(培养方案!L:L,"中文",培养方案!F:F,A13)/COUNTIF(培养方案!F:F,A13)</f>
        <v>0.818181818181818</v>
      </c>
      <c r="I13" s="7"/>
      <c r="J13" s="7">
        <f>COUNTIFS(培养方案!L:L,"外文",培养方案!F:F,A13)/COUNTIF(培养方案!F:F,A13)</f>
        <v>0.181818181818182</v>
      </c>
      <c r="K13" s="7"/>
    </row>
    <row r="14" ht="24.95" customHeight="1" spans="1:11">
      <c r="A14" s="2" t="s">
        <v>103</v>
      </c>
      <c r="B14" s="7">
        <f>COUNTIFS(培养方案!D:D,"中文",培养方案!F:F,A14)/COUNTIF(培养方案!F:F,A14)</f>
        <v>1</v>
      </c>
      <c r="C14" s="7"/>
      <c r="D14" s="7">
        <f>COUNTIFS(培养方案!D:D,"外文",培养方案!F:F,A14)/COUNTIF(培养方案!F:F,A14)</f>
        <v>0</v>
      </c>
      <c r="E14" s="7"/>
      <c r="F14" s="7">
        <f>COUNTIFS(培养方案!D:D,"双语",培养方案!F:F,A14)/COUNTIF(培养方案!F:F,A14)</f>
        <v>0</v>
      </c>
      <c r="G14" s="7"/>
      <c r="H14" s="7">
        <f>COUNTIFS(培养方案!L:L,"中文",培养方案!F:F,A14)/COUNTIF(培养方案!F:F,A14)</f>
        <v>1</v>
      </c>
      <c r="I14" s="7"/>
      <c r="J14" s="7">
        <f>COUNTIFS(培养方案!L:L,"外文",培养方案!F:F,A14)/COUNTIF(培养方案!F:F,A14)</f>
        <v>0</v>
      </c>
      <c r="K14" s="7"/>
    </row>
    <row r="15" ht="24.95" customHeight="1" spans="1:11">
      <c r="A15" s="2" t="s">
        <v>77</v>
      </c>
      <c r="B15" s="7">
        <f>COUNTIFS(培养方案!D:D,"中文",培养方案!F:F,A15)/COUNTIF(培养方案!D:D,"中文")</f>
        <v>0.15</v>
      </c>
      <c r="C15" s="7"/>
      <c r="D15" s="7">
        <f>COUNTIFS(培养方案!D:D,"外文",培养方案!F:F,A15)/COUNTIF(培养方案!F:F,A15)</f>
        <v>0.25</v>
      </c>
      <c r="E15" s="7"/>
      <c r="F15" s="7">
        <f>COUNTIFS(培养方案!D:D,"双语",培养方案!F:F,A15)/COUNTIF(培养方案!F:F,A15)</f>
        <v>0</v>
      </c>
      <c r="G15" s="7"/>
      <c r="H15" s="7">
        <f>COUNTIFS(培养方案!L:L,"中文",培养方案!F:F,A15)/COUNTIF(培养方案!F:F,A15)</f>
        <v>0.75</v>
      </c>
      <c r="I15" s="7"/>
      <c r="J15" s="7">
        <f>COUNTIFS(培养方案!L:L,"外文",培养方案!F:F,A15)/COUNTIF(培养方案!F:F,A15)</f>
        <v>0.25</v>
      </c>
      <c r="K15" s="7"/>
    </row>
    <row r="16" ht="24.95" customHeight="1" spans="1:11">
      <c r="A16" s="2" t="s">
        <v>98</v>
      </c>
      <c r="B16" s="7">
        <f>COUNTIFS(培养方案!D:D,"中文",培养方案!F:F,A16)/COUNTIF(培养方案!D:D,"中文")</f>
        <v>0.1</v>
      </c>
      <c r="C16" s="7"/>
      <c r="D16" s="7">
        <f>COUNTIFS(培养方案!D:D,"外文",培养方案!F:F,A16)/COUNTIF(培养方案!F:F,A16)</f>
        <v>0.714285714285714</v>
      </c>
      <c r="E16" s="7"/>
      <c r="F16" s="7">
        <f>COUNTIFS(培养方案!D:D,"双语",培养方案!F:F,A16)/COUNTIF(培养方案!F:F,A16)</f>
        <v>0</v>
      </c>
      <c r="G16" s="7"/>
      <c r="H16" s="7">
        <f>COUNTIFS(培养方案!L:L,"中文",培养方案!F:F,A16)/COUNTIF(培养方案!F:F,A16)</f>
        <v>0.285714285714286</v>
      </c>
      <c r="I16" s="7"/>
      <c r="J16" s="7">
        <f>COUNTIFS(培养方案!L:L,"外文",培养方案!F:F,A16)/COUNTIF(培养方案!F:F,A16)</f>
        <v>0.714285714285714</v>
      </c>
      <c r="K16" s="7"/>
    </row>
    <row r="17" ht="24.95" customHeight="1" spans="1:11">
      <c r="A17" s="2" t="s">
        <v>140</v>
      </c>
      <c r="B17" s="7">
        <f>COUNTIFS(培养方案!D:D,"中文",培养方案!F:F,A17)/COUNTIF(培养方案!D:D,"中文")</f>
        <v>0</v>
      </c>
      <c r="C17" s="7"/>
      <c r="D17" s="7">
        <f>COUNTIFS(培养方案!D:D,"外文",培养方案!F:F,A17)/COUNTIF(培养方案!F:F,A17)</f>
        <v>1</v>
      </c>
      <c r="E17" s="7"/>
      <c r="F17" s="7">
        <f>COUNTIFS(培养方案!D:D,"双语",培养方案!F:F,A17)/COUNTIF(培养方案!F:F,A17)</f>
        <v>0</v>
      </c>
      <c r="G17" s="7"/>
      <c r="H17" s="7">
        <f>COUNTIFS(培养方案!L:L,"中文",培养方案!F:F,A17)/COUNTIF(培养方案!F:F,A17)</f>
        <v>0</v>
      </c>
      <c r="I17" s="7"/>
      <c r="J17" s="7">
        <f>COUNTIFS(培养方案!L:L,"外文",培养方案!F:F,A17)/COUNTIF(培养方案!F:F,A17)</f>
        <v>1</v>
      </c>
      <c r="K17" s="7"/>
    </row>
    <row r="18" ht="24.95" customHeight="1" spans="1:11">
      <c r="A18" s="2" t="s">
        <v>21</v>
      </c>
      <c r="B18" s="7">
        <f>COUNTIFS(培养方案!D:D,"中文",培养方案!G:G,A18)/COUNTIF(培养方案!G:G,A18)</f>
        <v>0.645161290322581</v>
      </c>
      <c r="C18" s="7"/>
      <c r="D18" s="7">
        <f>COUNTIFS(培养方案!D:D,"外文",培养方案!G:G,A18)/COUNTIF(培养方案!G:G,A18)</f>
        <v>0.354838709677419</v>
      </c>
      <c r="E18" s="7"/>
      <c r="F18" s="7">
        <f>COUNTIFS(培养方案!D:D,"双语",培养方案!G:G,A18)/COUNTIF(培养方案!G:G,A18)</f>
        <v>0</v>
      </c>
      <c r="G18" s="7"/>
      <c r="H18" s="7">
        <f>COUNTIFS(培养方案!L:L,"中文",培养方案!G:G,A18)/COUNTIF(培养方案!G:G,A18)</f>
        <v>0.645161290322581</v>
      </c>
      <c r="I18" s="7"/>
      <c r="J18" s="7">
        <f>COUNTIFS(培养方案!L:L,"外文",培养方案!G:G,A18)/COUNTIF(培养方案!G:G,A18)</f>
        <v>0.354838709677419</v>
      </c>
      <c r="K18" s="7"/>
    </row>
    <row r="19" ht="24.95" customHeight="1" spans="1:11">
      <c r="A19" s="2" t="s">
        <v>166</v>
      </c>
      <c r="B19" s="7" t="e">
        <f>COUNTIFS(培养方案!D:D,"中文",培养方案!G:G,A19)/COUNTIF(培养方案!G:G,A19)</f>
        <v>#DIV/0!</v>
      </c>
      <c r="C19" s="7"/>
      <c r="D19" s="7" t="e">
        <f>COUNTIFS(培养方案!D:D,"外文",培养方案!G:G,A19)/COUNTIF(培养方案!G:G,A19)</f>
        <v>#DIV/0!</v>
      </c>
      <c r="E19" s="7"/>
      <c r="F19" s="7" t="e">
        <f>COUNTIFS(培养方案!D:D,"双语",培养方案!G:G,A19)/COUNTIF(培养方案!G:G,A19)</f>
        <v>#DIV/0!</v>
      </c>
      <c r="G19" s="7"/>
      <c r="H19" s="7" t="e">
        <f>COUNTIFS(培养方案!L:L,"中文",培养方案!G:G,A19)/COUNTIF(培养方案!G:G,A19)</f>
        <v>#DIV/0!</v>
      </c>
      <c r="I19" s="7"/>
      <c r="J19" s="7" t="e">
        <f>COUNTIFS(培养方案!L:L,"外文",培养方案!G:G,A19)/COUNTIF(培养方案!G:G,A19)</f>
        <v>#DIV/0!</v>
      </c>
      <c r="K19" s="7"/>
    </row>
  </sheetData>
  <sheetProtection selectLockedCells="1" selectUnlockedCells="1"/>
  <mergeCells count="50">
    <mergeCell ref="A1:K1"/>
    <mergeCell ref="B2:C2"/>
    <mergeCell ref="D2:E2"/>
    <mergeCell ref="F2:G2"/>
    <mergeCell ref="H2:I2"/>
    <mergeCell ref="J2:K2"/>
    <mergeCell ref="B11:G11"/>
    <mergeCell ref="H11:K11"/>
    <mergeCell ref="B12:C12"/>
    <mergeCell ref="D12:E12"/>
    <mergeCell ref="F12:G12"/>
    <mergeCell ref="H12:I12"/>
    <mergeCell ref="J12:K12"/>
    <mergeCell ref="B13:C13"/>
    <mergeCell ref="D13:E13"/>
    <mergeCell ref="F13:G13"/>
    <mergeCell ref="H13:I13"/>
    <mergeCell ref="J13:K13"/>
    <mergeCell ref="B14:C14"/>
    <mergeCell ref="D14:E14"/>
    <mergeCell ref="F14:G14"/>
    <mergeCell ref="H14:I14"/>
    <mergeCell ref="J14:K14"/>
    <mergeCell ref="B15:C15"/>
    <mergeCell ref="D15:E15"/>
    <mergeCell ref="F15:G15"/>
    <mergeCell ref="H15:I15"/>
    <mergeCell ref="J15:K15"/>
    <mergeCell ref="B16:C16"/>
    <mergeCell ref="D16:E16"/>
    <mergeCell ref="F16:G16"/>
    <mergeCell ref="H16:I16"/>
    <mergeCell ref="J16:K16"/>
    <mergeCell ref="B17:C17"/>
    <mergeCell ref="D17:E17"/>
    <mergeCell ref="F17:G17"/>
    <mergeCell ref="H17:I17"/>
    <mergeCell ref="J17:K17"/>
    <mergeCell ref="B18:C18"/>
    <mergeCell ref="D18:E18"/>
    <mergeCell ref="F18:G18"/>
    <mergeCell ref="H18:I18"/>
    <mergeCell ref="J18:K18"/>
    <mergeCell ref="B19:C19"/>
    <mergeCell ref="D19:E19"/>
    <mergeCell ref="F19:G19"/>
    <mergeCell ref="H19:I19"/>
    <mergeCell ref="J19:K19"/>
    <mergeCell ref="A2:A3"/>
    <mergeCell ref="A11:A1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培养方案</vt:lpstr>
      <vt:lpstr>信息统计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叶子</cp:lastModifiedBy>
  <dcterms:created xsi:type="dcterms:W3CDTF">2022-05-19T02:29:00Z</dcterms:created>
  <dcterms:modified xsi:type="dcterms:W3CDTF">2025-08-22T10:13:12Z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5572A2269BAF42CFA4D583B465900805_13</vt:lpwstr>
  </property>
  <property fmtid="{D5CDD505-2E9C-101B-9397-08002B2CF9AE}" pid="3" name="KSOProductBuildVer">
    <vt:lpwstr>2052-12.1.0.21915</vt:lpwstr>
  </property>
</Properties>
</file>